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<sst xmlns="http://schemas.openxmlformats.org/spreadsheetml/2006/main" count="31" uniqueCount="31">
  <si>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Véhicule</t>
  </si>
  <si>
    <t>Les cases surlignés en vert représentent les entrées modifiables</t>
  </si>
  <si>
    <t>Prix achat (€)</t>
  </si>
  <si>
    <t>durée de vie (années)</t>
  </si>
  <si>
    <t>distance max durant vie (km)</t>
  </si>
  <si>
    <t>Assurance (€ / an)</t>
  </si>
  <si>
    <t>Entretien (% prix voiture/an)</t>
  </si>
  <si>
    <t>-&gt; Coût usure véhicule / km (€)</t>
  </si>
  <si>
    <t>Consommation (l/100km)</t>
  </si>
  <si>
    <t>Prix carburant (€)</t>
  </si>
  <si>
    <t>Coût perçu / km (€)</t>
  </si>
  <si>
    <t>Coût réel / km (€)</t>
  </si>
  <si>
    <t>Salaire net (€/mois)</t>
  </si>
  <si>
    <t>temps travaillé / jour (h)</t>
  </si>
  <si>
    <t>nombre jours / mois</t>
  </si>
  <si>
    <t>congé / an (jours)</t>
  </si>
  <si>
    <t>temps de trajet maison ↔ travail A/R (min)</t>
  </si>
  <si>
    <t>distance maison → travail A/R (km)</t>
  </si>
  <si>
    <t>-&gt; coût trajet [maison ↔ travail] A/R / jour (€)</t>
  </si>
  <si>
    <t>-&gt; Trajet total [maison ↔ travail] sur durée de vie voiture (km)</t>
  </si>
  <si>
    <t>-&gt; Temps total trajet [maison ↔ travail] sur durée de vie voiture (jours)</t>
  </si>
  <si>
    <t>Salaire horaire perçu (€)</t>
  </si>
  <si>
    <t>Salaire horaire (€) avec temps de trajet</t>
  </si>
  <si>
    <t>Salaire horaire réel (€) avec temps de trajet &amp; coût transport</t>
  </si>
  <si>
    <t>Trajet quelconque</t>
  </si>
  <si>
    <t>distance (km)</t>
  </si>
  <si>
    <t>temps trajet (min)</t>
  </si>
  <si>
    <t>-&gt; Coût réel trajet (€)</t>
  </si>
  <si>
    <t>-&gt; Temps de travail pour couvrir le coût du trajet (min)</t>
  </si>
  <si>
    <t>vitesse perçue (km/h)</t>
  </si>
  <si>
    <t>vitesse réelle (km/h)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</si>
</sst>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#,##0.00"/>
  </numFmts>
  <fonts count="13">
    <font>
      <sz val="10"/>
      <name val="Arial"/>
      <family val="2"/>
    </font>
    <font>
      <u val="single"/>
      <sz val="10"/>
      <name val="FreeSans"/>
      <family val="2"/>
    </font>
    <font>
      <sz val="10"/>
      <name val="FreeSans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8"/>
      <color indexed="52"/>
      <name val="Arial"/>
      <family val="2"/>
    </font>
    <font>
      <b/>
      <sz val="1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37">
    <xf numFmtId="164" fontId="0" fillId="0" borderId="0" xfId="0" applyAlignment="1">
      <alignment/>
    </xf>
    <xf numFmtId="164" fontId="3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0" borderId="0" xfId="0" applyFont="1" applyAlignment="1">
      <alignment/>
    </xf>
    <xf numFmtId="164" fontId="5" fillId="3" borderId="0" xfId="0" applyFont="1" applyFill="1" applyAlignment="1">
      <alignment/>
    </xf>
    <xf numFmtId="164" fontId="4" fillId="4" borderId="3" xfId="0" applyFont="1" applyFill="1" applyBorder="1" applyAlignment="1">
      <alignment/>
    </xf>
    <xf numFmtId="165" fontId="4" fillId="4" borderId="4" xfId="0" applyNumberFormat="1" applyFont="1" applyFill="1" applyBorder="1" applyAlignment="1">
      <alignment/>
    </xf>
    <xf numFmtId="164" fontId="4" fillId="4" borderId="4" xfId="0" applyNumberFormat="1" applyFont="1" applyFill="1" applyBorder="1" applyAlignment="1">
      <alignment/>
    </xf>
    <xf numFmtId="164" fontId="4" fillId="4" borderId="4" xfId="0" applyFont="1" applyFill="1" applyBorder="1" applyAlignment="1">
      <alignment/>
    </xf>
    <xf numFmtId="164" fontId="6" fillId="4" borderId="3" xfId="0" applyFont="1" applyFill="1" applyBorder="1" applyAlignment="1">
      <alignment/>
    </xf>
    <xf numFmtId="165" fontId="6" fillId="4" borderId="4" xfId="0" applyNumberFormat="1" applyFont="1" applyFill="1" applyBorder="1" applyAlignment="1">
      <alignment/>
    </xf>
    <xf numFmtId="164" fontId="6" fillId="4" borderId="4" xfId="0" applyFont="1" applyFill="1" applyBorder="1" applyAlignment="1">
      <alignment/>
    </xf>
    <xf numFmtId="164" fontId="7" fillId="0" borderId="3" xfId="0" applyFont="1" applyBorder="1" applyAlignment="1">
      <alignment/>
    </xf>
    <xf numFmtId="165" fontId="7" fillId="0" borderId="4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4" fillId="3" borderId="3" xfId="0" applyFont="1" applyFill="1" applyBorder="1" applyAlignment="1">
      <alignment/>
    </xf>
    <xf numFmtId="164" fontId="4" fillId="3" borderId="4" xfId="0" applyNumberFormat="1" applyFont="1" applyFill="1" applyBorder="1" applyAlignment="1">
      <alignment/>
    </xf>
    <xf numFmtId="165" fontId="4" fillId="3" borderId="4" xfId="0" applyNumberFormat="1" applyFont="1" applyFill="1" applyBorder="1" applyAlignment="1">
      <alignment/>
    </xf>
    <xf numFmtId="164" fontId="4" fillId="0" borderId="3" xfId="0" applyFont="1" applyBorder="1" applyAlignment="1">
      <alignment/>
    </xf>
    <xf numFmtId="165" fontId="4" fillId="0" borderId="4" xfId="0" applyNumberFormat="1" applyFont="1" applyBorder="1" applyAlignment="1">
      <alignment/>
    </xf>
    <xf numFmtId="164" fontId="8" fillId="0" borderId="3" xfId="0" applyFont="1" applyBorder="1" applyAlignment="1">
      <alignment/>
    </xf>
    <xf numFmtId="165" fontId="8" fillId="0" borderId="4" xfId="0" applyNumberFormat="1" applyFont="1" applyBorder="1" applyAlignment="1">
      <alignment/>
    </xf>
    <xf numFmtId="164" fontId="9" fillId="0" borderId="5" xfId="0" applyFont="1" applyBorder="1" applyAlignment="1">
      <alignment/>
    </xf>
    <xf numFmtId="165" fontId="9" fillId="0" borderId="6" xfId="0" applyNumberFormat="1" applyFont="1" applyBorder="1" applyAlignment="1">
      <alignment/>
    </xf>
    <xf numFmtId="164" fontId="10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4" fillId="2" borderId="2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4" fontId="4" fillId="0" borderId="0" xfId="0" applyFont="1" applyAlignment="1">
      <alignment horizontal="center"/>
    </xf>
    <xf numFmtId="164" fontId="4" fillId="3" borderId="4" xfId="0" applyFont="1" applyFill="1" applyBorder="1" applyAlignment="1">
      <alignment/>
    </xf>
    <xf numFmtId="164" fontId="4" fillId="0" borderId="4" xfId="0" applyFont="1" applyBorder="1" applyAlignment="1">
      <alignment/>
    </xf>
    <xf numFmtId="164" fontId="11" fillId="0" borderId="3" xfId="0" applyFont="1" applyBorder="1" applyAlignment="1">
      <alignment/>
    </xf>
    <xf numFmtId="164" fontId="11" fillId="0" borderId="4" xfId="0" applyFont="1" applyBorder="1" applyAlignment="1">
      <alignment/>
    </xf>
    <xf numFmtId="164" fontId="12" fillId="0" borderId="5" xfId="0" applyFont="1" applyBorder="1" applyAlignment="1">
      <alignment/>
    </xf>
    <xf numFmtId="166" fontId="12" fillId="0" borderId="6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En-tête" xfId="22"/>
    <cellStyle name="Titr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41"/>
  <sheetViews>
    <sheetView tabSelected="1" zoomScale="90" zoomScaleNormal="90" workbookViewId="0" topLeftCell="A1">
      <selection activeCell="E35" sqref="E35"/>
    </sheetView>
  </sheetViews>
  <sheetFormatPr defaultColWidth="10.28125" defaultRowHeight="12.75"/>
  <cols>
    <col min="1" max="1" width="11.57421875" style="0" customWidth="1"/>
    <col min="2" max="2" width="86.140625" style="0" customWidth="1"/>
    <col min="3" max="3" width="20.421875" style="0" customWidth="1"/>
    <col min="4" max="4" width="11.57421875" style="0" customWidth="1"/>
    <col min="5" max="5" width="27.421875" style="0" customWidth="1"/>
    <col min="6" max="6" width="11.57421875" style="0" customWidth="1"/>
    <col min="7" max="7" width="32.28125" style="0" customWidth="1"/>
    <col min="8" max="8" width="25.7109375" style="0" customWidth="1"/>
    <col min="9" max="16384" width="11.57421875" style="0" customWidth="1"/>
  </cols>
  <sheetData>
    <row r="3" spans="2:7" ht="17.25">
      <c r="B3" s="1" t="s">
        <v>0</v>
      </c>
      <c r="C3" s="2"/>
      <c r="D3" s="3"/>
      <c r="E3" s="4" t="s">
        <v>1</v>
      </c>
      <c r="F3" s="4"/>
      <c r="G3" s="4"/>
    </row>
    <row r="4" spans="2:4" ht="17.25">
      <c r="B4" s="5" t="s">
        <v>2</v>
      </c>
      <c r="C4" s="6">
        <v>30000</v>
      </c>
      <c r="D4" s="3"/>
    </row>
    <row r="5" spans="2:4" ht="17.25">
      <c r="B5" s="5" t="s">
        <v>3</v>
      </c>
      <c r="C5" s="7">
        <v>10</v>
      </c>
      <c r="D5" s="3"/>
    </row>
    <row r="6" spans="2:4" ht="17.25">
      <c r="B6" s="5" t="s">
        <v>4</v>
      </c>
      <c r="C6" s="8">
        <v>200000</v>
      </c>
      <c r="D6" s="3"/>
    </row>
    <row r="7" spans="2:6" ht="17.25">
      <c r="B7" s="9" t="s">
        <v>5</v>
      </c>
      <c r="C7" s="10">
        <v>800</v>
      </c>
      <c r="D7" s="3"/>
      <c r="E7" s="3"/>
      <c r="F7" s="3"/>
    </row>
    <row r="8" spans="2:6" ht="17.25">
      <c r="B8" s="9" t="s">
        <v>6</v>
      </c>
      <c r="C8" s="11">
        <v>1</v>
      </c>
      <c r="D8" s="3"/>
      <c r="E8" s="3"/>
      <c r="F8" s="3"/>
    </row>
    <row r="9" spans="2:6" ht="17.25">
      <c r="B9" s="12" t="s">
        <v>7</v>
      </c>
      <c r="C9" s="13">
        <f>(C4+C5*(C7+(C8*C4*0.01)))/C6</f>
        <v>0.205</v>
      </c>
      <c r="D9" s="3"/>
      <c r="E9" s="3"/>
      <c r="F9" s="3"/>
    </row>
    <row r="10" spans="2:6" ht="17.25">
      <c r="B10" s="14"/>
      <c r="C10" s="15"/>
      <c r="D10" s="3"/>
      <c r="E10" s="3"/>
      <c r="F10" s="3"/>
    </row>
    <row r="11" spans="2:6" ht="17.25">
      <c r="B11" s="16" t="s">
        <v>8</v>
      </c>
      <c r="C11" s="17">
        <v>4.5</v>
      </c>
      <c r="D11" s="3"/>
      <c r="E11" s="3"/>
      <c r="F11" s="3"/>
    </row>
    <row r="12" spans="2:6" ht="17.25">
      <c r="B12" s="16" t="s">
        <v>9</v>
      </c>
      <c r="C12" s="18">
        <v>1</v>
      </c>
      <c r="D12" s="3"/>
      <c r="E12" s="3"/>
      <c r="F12" s="3"/>
    </row>
    <row r="13" spans="2:6" ht="17.25">
      <c r="B13" s="19"/>
      <c r="C13" s="20"/>
      <c r="D13" s="3"/>
      <c r="E13" s="3"/>
      <c r="F13" s="3"/>
    </row>
    <row r="14" spans="2:6" ht="17.25">
      <c r="B14" s="21" t="s">
        <v>10</v>
      </c>
      <c r="C14" s="22">
        <f>C12*C11/100</f>
        <v>0.045</v>
      </c>
      <c r="D14" s="3"/>
      <c r="E14" s="3"/>
      <c r="F14" s="3"/>
    </row>
    <row r="15" spans="2:6" ht="17.25">
      <c r="B15" s="23" t="s">
        <v>11</v>
      </c>
      <c r="C15" s="24">
        <f>C14+C9</f>
        <v>0.25</v>
      </c>
      <c r="D15" s="3"/>
      <c r="E15" s="3"/>
      <c r="F15" s="3"/>
    </row>
    <row r="16" spans="2:6" ht="17.25">
      <c r="B16" s="25"/>
      <c r="C16" s="26"/>
      <c r="D16" s="3"/>
      <c r="E16" s="3"/>
      <c r="F16" s="3"/>
    </row>
    <row r="17" spans="2:6" ht="17.25">
      <c r="B17" s="3"/>
      <c r="C17" s="3"/>
      <c r="D17" s="3"/>
      <c r="E17" s="3"/>
      <c r="F17" s="3"/>
    </row>
    <row r="18" spans="2:6" ht="17.25">
      <c r="B18" s="1" t="s">
        <v>12</v>
      </c>
      <c r="C18" s="27">
        <v>2000</v>
      </c>
      <c r="D18" s="3"/>
      <c r="E18" s="3"/>
      <c r="F18" s="3"/>
    </row>
    <row r="19" spans="2:6" ht="17.25">
      <c r="B19" s="16" t="s">
        <v>13</v>
      </c>
      <c r="C19" s="17">
        <v>7</v>
      </c>
      <c r="D19" s="3"/>
      <c r="E19" s="3"/>
      <c r="F19" s="3"/>
    </row>
    <row r="20" spans="2:6" ht="17.25">
      <c r="B20" s="16" t="s">
        <v>14</v>
      </c>
      <c r="C20" s="17">
        <v>20</v>
      </c>
      <c r="D20" s="3"/>
      <c r="E20" s="3"/>
      <c r="F20" s="3"/>
    </row>
    <row r="21" spans="2:6" ht="17.25">
      <c r="B21" s="16" t="s">
        <v>15</v>
      </c>
      <c r="C21" s="17">
        <v>30</v>
      </c>
      <c r="D21" s="3"/>
      <c r="E21" s="3"/>
      <c r="F21" s="3"/>
    </row>
    <row r="22" spans="2:6" ht="17.25">
      <c r="B22" s="16" t="s">
        <v>16</v>
      </c>
      <c r="C22" s="17">
        <v>60</v>
      </c>
      <c r="D22" s="3"/>
      <c r="E22" s="3"/>
      <c r="F22" s="3"/>
    </row>
    <row r="23" spans="2:6" ht="17.25">
      <c r="B23" s="16" t="s">
        <v>17</v>
      </c>
      <c r="C23" s="17">
        <v>20</v>
      </c>
      <c r="D23" s="3"/>
      <c r="E23" s="3"/>
      <c r="F23" s="3"/>
    </row>
    <row r="24" spans="2:6" ht="17.25">
      <c r="B24" s="19"/>
      <c r="C24" s="28"/>
      <c r="D24" s="3"/>
      <c r="E24" s="3"/>
      <c r="F24" s="3"/>
    </row>
    <row r="25" spans="2:6" ht="17.25">
      <c r="B25" s="19" t="s">
        <v>18</v>
      </c>
      <c r="C25" s="20">
        <f>C23*C15</f>
        <v>5</v>
      </c>
      <c r="D25" s="3"/>
      <c r="E25" s="3"/>
      <c r="F25" s="3"/>
    </row>
    <row r="26" spans="2:6" ht="17.25">
      <c r="B26" s="19" t="s">
        <v>19</v>
      </c>
      <c r="C26" s="28">
        <f>C23*(C20*12-C21)*C5</f>
        <v>42000</v>
      </c>
      <c r="D26" s="3"/>
      <c r="E26" s="3"/>
      <c r="F26" s="3"/>
    </row>
    <row r="27" spans="2:6" ht="17.25">
      <c r="B27" s="19" t="s">
        <v>20</v>
      </c>
      <c r="C27" s="29">
        <f>(C22*(C20*12-C21)*C5)/(60*24)</f>
        <v>87.5</v>
      </c>
      <c r="D27" s="3"/>
      <c r="E27" s="3"/>
      <c r="F27" s="3"/>
    </row>
    <row r="28" spans="2:6" ht="17.25">
      <c r="B28" s="19"/>
      <c r="C28" s="28"/>
      <c r="D28" s="3"/>
      <c r="E28" s="3"/>
      <c r="F28" s="3"/>
    </row>
    <row r="29" spans="2:6" ht="17.25">
      <c r="B29" s="21" t="s">
        <v>21</v>
      </c>
      <c r="C29" s="22">
        <f>(C18*12)/(C19*(C20*12-C21))</f>
        <v>16.3265306122449</v>
      </c>
      <c r="D29" s="3"/>
      <c r="E29" s="3"/>
      <c r="F29" s="3"/>
    </row>
    <row r="30" spans="2:6" ht="17.25">
      <c r="B30" s="21" t="s">
        <v>22</v>
      </c>
      <c r="C30" s="22">
        <f>((C18*12)/((C19*60+C22)*(C20*12-C21)))*60</f>
        <v>14.285714285714285</v>
      </c>
      <c r="D30" s="30"/>
      <c r="E30" s="3"/>
      <c r="F30" s="3"/>
    </row>
    <row r="31" spans="2:6" ht="17.25">
      <c r="B31" s="23" t="s">
        <v>23</v>
      </c>
      <c r="C31" s="24">
        <f>(((C18*12)/((C19*60+C22)*(C20*12-C21)))*60)-(C25/C19)</f>
        <v>13.571428571428571</v>
      </c>
      <c r="D31" s="30"/>
      <c r="E31" s="3"/>
      <c r="F31" s="3"/>
    </row>
    <row r="32" spans="2:6" ht="17.25">
      <c r="B32" s="3"/>
      <c r="C32" s="3"/>
      <c r="D32" s="3"/>
      <c r="E32" s="3"/>
      <c r="F32" s="3"/>
    </row>
    <row r="33" spans="2:6" ht="17.25">
      <c r="B33" s="1" t="s">
        <v>24</v>
      </c>
      <c r="C33" s="2"/>
      <c r="D33" s="3"/>
      <c r="E33" s="3"/>
      <c r="F33" s="3"/>
    </row>
    <row r="34" spans="2:6" ht="17.25">
      <c r="B34" s="16" t="s">
        <v>25</v>
      </c>
      <c r="C34" s="31">
        <v>100</v>
      </c>
      <c r="D34" s="3"/>
      <c r="E34" s="3"/>
      <c r="F34" s="3"/>
    </row>
    <row r="35" spans="2:6" ht="17.25">
      <c r="B35" s="16" t="s">
        <v>26</v>
      </c>
      <c r="C35" s="31">
        <v>60</v>
      </c>
      <c r="D35" s="3"/>
      <c r="E35" s="3"/>
      <c r="F35" s="3"/>
    </row>
    <row r="36" spans="2:6" ht="17.25">
      <c r="B36" s="19"/>
      <c r="C36" s="32"/>
      <c r="D36" s="3"/>
      <c r="E36" s="3"/>
      <c r="F36" s="3"/>
    </row>
    <row r="37" spans="2:6" ht="17.25">
      <c r="B37" s="19" t="s">
        <v>27</v>
      </c>
      <c r="C37" s="20">
        <f>C34*C15</f>
        <v>25</v>
      </c>
      <c r="D37" s="3"/>
      <c r="E37" s="3"/>
      <c r="F37" s="3"/>
    </row>
    <row r="38" spans="2:6" ht="17.25">
      <c r="B38" s="19" t="s">
        <v>28</v>
      </c>
      <c r="C38" s="29">
        <f>(C37/C31)*60</f>
        <v>110.52631578947368</v>
      </c>
      <c r="D38" s="3"/>
      <c r="E38" s="3"/>
      <c r="F38" s="3"/>
    </row>
    <row r="39" spans="2:6" ht="17.25">
      <c r="B39" s="19"/>
      <c r="C39" s="29"/>
      <c r="D39" s="3"/>
      <c r="E39" s="3"/>
      <c r="F39" s="3"/>
    </row>
    <row r="40" spans="2:6" ht="21.75">
      <c r="B40" s="33" t="s">
        <v>29</v>
      </c>
      <c r="C40" s="34">
        <f>(C34/C35)*60</f>
        <v>100</v>
      </c>
      <c r="D40" s="3"/>
      <c r="E40" s="3"/>
      <c r="F40" s="3"/>
    </row>
    <row r="41" spans="2:6" ht="21.75">
      <c r="B41" s="35" t="s">
        <v>30</v>
      </c>
      <c r="C41" s="36">
        <f>(C34/(C35+C38)*60)</f>
        <v>35.18518518518518</v>
      </c>
      <c r="D41" s="3"/>
      <c r="E41" s="3"/>
      <c r="F41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2018-10-15T06:52:57Z</dcterms:created>
  <dcterms:modified xsi:type="dcterms:W3CDTF">2020-06-18T12:07:53Z</dcterms:modified>
  <cp:category/>
  <cp:version/>
  <cp:contentType/>
  <cp:contentStatus/>
  <cp:revision>52</cp:revision>
</cp:coreProperties>
</file>